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1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<sst xmlns="http://schemas.openxmlformats.org/spreadsheetml/2006/main" count="362" uniqueCount="70">
  <si>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</si>
  <si>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</si>
  <si>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</si>
  <si>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</si>
  <si>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</si>
  <si>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</si>
  <si>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</si>
  <si>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</si>
  <si>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</si>
  <si>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</si>
  <si>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</si>
  <si>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</si>
  <si>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</si>
  <si>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</si>
  <si>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</si>
  <si>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</si>
  <si>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</si>
  <si>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</si>
  <si>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</si>
  <si>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</si>
  <si>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</si>
  <si>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</si>
  <si>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</si>
  <si>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</si>
  <si>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</si>
  <si>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</si>
  <si>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</si>
  <si>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</si>
  <si>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</si>
  <si>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</si>
  <si>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</si>
  <si>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</si>
  <si>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</si>
  <si>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</si>
  <si>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</si>
  <si>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</si>
  <si>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</si>
  <si>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</si>
  <si>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</si>
  <si>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</si>
  <si>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</si>
  <si>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</si>
  <si>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</si>
  <si>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</si>
  <si>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</si>
  <si>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</si>
  <si>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</si>
  <si>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</si>
  <si>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</si>
  <si>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</si>
  <si>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</si>
  <si>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</si>
  <si>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</si>
  <si>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</si>
  <si>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</si>
  <si>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</si>
  <si>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</si>
  <si>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</si>
  <si>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</si>
  <si>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</si>
  <si>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</si>
  <si>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</si>
  <si>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</si>
  <si>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</si>
  <si>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</si>
  <si>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</si>
  <si>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</si>
  <si>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ВРБ: РИОСВ-Смолян</t>
    </r>
  </si>
  <si>
    <t>към 30.09.2023 г.</t>
  </si>
  <si>
    <t>на ВРБ: РИОСВ-Смолян  към 30.09.2023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</si>
</sst>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5" fillId="0" borderId="17" xfId="0" applyFont="1" applyBorder="1" applyAlignment="1" quotePrefix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115" zoomScaleNormal="115" zoomScalePageLayoutView="0" workbookViewId="0" topLeftCell="A19">
      <selection activeCell="A9" sqref="A9:H9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41" t="s">
        <v>15</v>
      </c>
      <c r="B3" s="41"/>
      <c r="C3" s="41"/>
      <c r="D3" s="41"/>
      <c r="E3" s="41"/>
      <c r="F3" s="41"/>
      <c r="G3" s="41"/>
      <c r="H3" s="41"/>
    </row>
    <row r="4" spans="1:8" ht="15">
      <c r="A4" s="42" t="s">
        <v>69</v>
      </c>
      <c r="B4" s="42"/>
      <c r="C4" s="42"/>
      <c r="D4" s="42"/>
      <c r="E4" s="42"/>
      <c r="F4" s="42"/>
      <c r="G4" s="42"/>
      <c r="H4" s="42"/>
    </row>
    <row r="5" spans="1:8" ht="12.75">
      <c r="A5" s="43" t="s">
        <v>20</v>
      </c>
      <c r="B5" s="33"/>
      <c r="C5" s="33"/>
      <c r="D5" s="33"/>
      <c r="E5" s="33"/>
      <c r="F5" s="33"/>
      <c r="G5" s="33"/>
      <c r="H5" s="33"/>
    </row>
    <row r="6" ht="15">
      <c r="A6" s="10"/>
    </row>
    <row r="7" spans="1:8" ht="15">
      <c r="A7" s="42" t="s">
        <v>22</v>
      </c>
      <c r="B7" s="42"/>
      <c r="C7" s="42"/>
      <c r="D7" s="42"/>
      <c r="E7" s="42"/>
      <c r="F7" s="42"/>
      <c r="G7" s="42"/>
      <c r="H7" s="42"/>
    </row>
    <row r="8" spans="1:8" ht="15">
      <c r="A8" s="42" t="s">
        <v>68</v>
      </c>
      <c r="B8" s="42"/>
      <c r="C8" s="42"/>
      <c r="D8" s="42"/>
      <c r="E8" s="42"/>
      <c r="F8" s="42"/>
      <c r="G8" s="42"/>
      <c r="H8" s="42"/>
    </row>
    <row r="9" spans="1:8" ht="12.75">
      <c r="A9" s="33" t="s">
        <v>21</v>
      </c>
      <c r="B9" s="33"/>
      <c r="C9" s="33"/>
      <c r="D9" s="33"/>
      <c r="E9" s="33"/>
      <c r="F9" s="33"/>
      <c r="G9" s="33"/>
      <c r="H9" s="33"/>
    </row>
    <row r="10" spans="1:8" ht="13.5" thickBot="1">
      <c r="A10" s="11" t="s">
        <v>3</v>
      </c>
      <c r="H10" s="20" t="s">
        <v>3</v>
      </c>
    </row>
    <row r="11" spans="1:8" ht="12.75" customHeight="1">
      <c r="A11" s="37" t="s">
        <v>16</v>
      </c>
      <c r="B11" s="37" t="s">
        <v>23</v>
      </c>
      <c r="C11" s="37" t="s">
        <v>61</v>
      </c>
      <c r="D11" s="34" t="s">
        <v>62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38"/>
      <c r="B12" s="38"/>
      <c r="C12" s="38"/>
      <c r="D12" s="35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7" thickBot="1">
      <c r="A13" s="39"/>
      <c r="B13" s="39"/>
      <c r="C13" s="39"/>
      <c r="D13" s="36"/>
      <c r="E13" s="19" t="s">
        <v>63</v>
      </c>
      <c r="F13" s="4" t="s">
        <v>64</v>
      </c>
      <c r="G13" s="4" t="s">
        <v>65</v>
      </c>
      <c r="H13" s="4" t="s">
        <v>66</v>
      </c>
    </row>
    <row r="14" spans="1:8" ht="39.75" thickBot="1">
      <c r="A14" s="16" t="s">
        <v>24</v>
      </c>
      <c r="B14" s="13" t="s">
        <v>25</v>
      </c>
      <c r="C14" s="29">
        <f aca="true" t="shared" si="0" ref="C14:H14">SUM(C15:C21)</f>
        <v>574641</v>
      </c>
      <c r="D14" s="29">
        <f t="shared" si="0"/>
        <v>593158</v>
      </c>
      <c r="E14" s="29">
        <f t="shared" si="0"/>
        <v>133210</v>
      </c>
      <c r="F14" s="29">
        <f t="shared" si="0"/>
        <v>285916</v>
      </c>
      <c r="G14" s="29">
        <f t="shared" si="0"/>
        <v>446711</v>
      </c>
      <c r="H14" s="29">
        <f t="shared" si="0"/>
        <v>0</v>
      </c>
    </row>
    <row r="15" spans="1:8" ht="27" thickBot="1">
      <c r="A15" s="17" t="s">
        <v>26</v>
      </c>
      <c r="B15" s="14" t="s">
        <v>27</v>
      </c>
      <c r="C15" s="28">
        <f>Програми!C21</f>
        <v>27214</v>
      </c>
      <c r="D15" s="28">
        <f>Програми!D21</f>
        <v>27977</v>
      </c>
      <c r="E15" s="28">
        <f>Програми!E21</f>
        <v>6760</v>
      </c>
      <c r="F15" s="28">
        <f>Програми!F21</f>
        <v>16290</v>
      </c>
      <c r="G15" s="28">
        <f>Програми!G21</f>
        <v>25348</v>
      </c>
      <c r="H15" s="28">
        <f>Програми!H21</f>
        <v>0</v>
      </c>
    </row>
    <row r="16" spans="1:8" ht="39.75" thickBot="1">
      <c r="A16" s="17" t="s">
        <v>28</v>
      </c>
      <c r="B16" s="14" t="s">
        <v>29</v>
      </c>
      <c r="C16" s="28">
        <f>Програми!C40</f>
        <v>152973</v>
      </c>
      <c r="D16" s="28">
        <f>Програми!D40</f>
        <v>157013</v>
      </c>
      <c r="E16" s="28">
        <f>Програми!E40</f>
        <v>35752</v>
      </c>
      <c r="F16" s="28">
        <f>Програми!F40</f>
        <v>75889</v>
      </c>
      <c r="G16" s="28">
        <f>Програми!G40</f>
        <v>118423</v>
      </c>
      <c r="H16" s="28">
        <f>Програми!H40</f>
        <v>0</v>
      </c>
    </row>
    <row r="17" spans="1:8" ht="39.75" thickBot="1">
      <c r="A17" s="17" t="s">
        <v>30</v>
      </c>
      <c r="B17" s="14" t="s">
        <v>31</v>
      </c>
      <c r="C17" s="28">
        <f>Програми!C59</f>
        <v>50965</v>
      </c>
      <c r="D17" s="28">
        <f>Програми!D59</f>
        <v>52388</v>
      </c>
      <c r="E17" s="28">
        <f>Програми!E59</f>
        <v>11783</v>
      </c>
      <c r="F17" s="28">
        <f>Програми!F59</f>
        <v>25683</v>
      </c>
      <c r="G17" s="28">
        <f>Програми!G59</f>
        <v>39884</v>
      </c>
      <c r="H17" s="28">
        <f>Програми!H59</f>
        <v>0</v>
      </c>
    </row>
    <row r="18" spans="1:8" ht="39.75" thickBot="1">
      <c r="A18" s="18" t="s">
        <v>32</v>
      </c>
      <c r="B18" s="15" t="s">
        <v>33</v>
      </c>
      <c r="C18" s="28">
        <f>Програми!C78</f>
        <v>141998</v>
      </c>
      <c r="D18" s="28">
        <f>Програми!D78</f>
        <v>146207</v>
      </c>
      <c r="E18" s="28">
        <f>Програми!E78</f>
        <v>29186</v>
      </c>
      <c r="F18" s="28">
        <f>Програми!F78</f>
        <v>64947</v>
      </c>
      <c r="G18" s="28">
        <f>Програми!G78</f>
        <v>105809</v>
      </c>
      <c r="H18" s="28">
        <f>Програми!H78</f>
        <v>0</v>
      </c>
    </row>
    <row r="19" spans="1:8" ht="53.25" thickBot="1">
      <c r="A19" s="18" t="s">
        <v>34</v>
      </c>
      <c r="B19" s="15" t="s">
        <v>35</v>
      </c>
      <c r="C19" s="28">
        <f>Програми!C97</f>
        <v>68407</v>
      </c>
      <c r="D19" s="28">
        <f>Програми!D97</f>
        <v>72540</v>
      </c>
      <c r="E19" s="28">
        <f>Програми!E97</f>
        <v>18443</v>
      </c>
      <c r="F19" s="28">
        <f>Програми!F97</f>
        <v>36815</v>
      </c>
      <c r="G19" s="28">
        <f>Програми!G97</f>
        <v>54346</v>
      </c>
      <c r="H19" s="28">
        <f>Програми!H97</f>
        <v>0</v>
      </c>
    </row>
    <row r="20" spans="1:8" ht="27" thickBot="1">
      <c r="A20" s="18" t="s">
        <v>36</v>
      </c>
      <c r="B20" s="15" t="s">
        <v>37</v>
      </c>
      <c r="C20" s="28">
        <f>Програми!C116</f>
        <v>133084</v>
      </c>
      <c r="D20" s="28">
        <f>Програми!D116</f>
        <v>137033</v>
      </c>
      <c r="E20" s="28">
        <f>Програми!E116</f>
        <v>31286</v>
      </c>
      <c r="F20" s="28">
        <f>Програми!F116</f>
        <v>66292</v>
      </c>
      <c r="G20" s="28">
        <f>Програми!G116</f>
        <v>102901</v>
      </c>
      <c r="H20" s="28">
        <f>Програми!H116</f>
        <v>0</v>
      </c>
    </row>
    <row r="21" spans="1:8" ht="27" thickBot="1">
      <c r="A21" s="18" t="s">
        <v>38</v>
      </c>
      <c r="B21" s="15" t="s">
        <v>39</v>
      </c>
      <c r="C21" s="28">
        <f>Програми!C135</f>
        <v>0</v>
      </c>
      <c r="D21" s="28">
        <f>Програми!D135</f>
        <v>0</v>
      </c>
      <c r="E21" s="28">
        <f>Програми!E135</f>
        <v>0</v>
      </c>
      <c r="F21" s="28">
        <f>Програми!F135</f>
        <v>0</v>
      </c>
      <c r="G21" s="28">
        <f>Програми!G135</f>
        <v>0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.75" thickBot="1">
      <c r="A23" s="16" t="s">
        <v>40</v>
      </c>
      <c r="B23" s="13" t="s">
        <v>41</v>
      </c>
      <c r="C23" s="29">
        <f aca="true" t="shared" si="1" ref="C23:H23">C24</f>
        <v>14517</v>
      </c>
      <c r="D23" s="29">
        <f t="shared" si="1"/>
        <v>14517</v>
      </c>
      <c r="E23" s="29">
        <f t="shared" si="1"/>
        <v>5420</v>
      </c>
      <c r="F23" s="29">
        <f t="shared" si="1"/>
        <v>14517</v>
      </c>
      <c r="G23" s="29">
        <f t="shared" si="1"/>
        <v>25643</v>
      </c>
      <c r="H23" s="29">
        <f t="shared" si="1"/>
        <v>0</v>
      </c>
    </row>
    <row r="24" spans="1:8" ht="39.75" thickBot="1">
      <c r="A24" s="17" t="s">
        <v>42</v>
      </c>
      <c r="B24" s="14" t="s">
        <v>43</v>
      </c>
      <c r="C24" s="28">
        <f>Програми!C154</f>
        <v>14517</v>
      </c>
      <c r="D24" s="28">
        <f>Програми!D154</f>
        <v>14517</v>
      </c>
      <c r="E24" s="28">
        <f>Програми!E154</f>
        <v>5420</v>
      </c>
      <c r="F24" s="28">
        <f>Програми!F154</f>
        <v>14517</v>
      </c>
      <c r="G24" s="28">
        <f>Програми!G154</f>
        <v>25643</v>
      </c>
      <c r="H24" s="28">
        <f>Програми!H154</f>
        <v>0</v>
      </c>
    </row>
    <row r="25" spans="1:8" ht="13.5" thickBot="1">
      <c r="A25" s="16" t="s">
        <v>44</v>
      </c>
      <c r="B25" s="13" t="s">
        <v>45</v>
      </c>
      <c r="C25" s="29">
        <f aca="true" t="shared" si="2" ref="C25:H25">C26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</row>
    <row r="26" spans="1:8" ht="27" thickBot="1">
      <c r="A26" s="18" t="s">
        <v>46</v>
      </c>
      <c r="B26" s="15" t="s">
        <v>47</v>
      </c>
      <c r="C26" s="28">
        <f>Програми!C173</f>
        <v>0</v>
      </c>
      <c r="D26" s="28">
        <f>Програми!D173</f>
        <v>0</v>
      </c>
      <c r="E26" s="28">
        <f>Програми!E173</f>
        <v>0</v>
      </c>
      <c r="F26" s="28">
        <f>Програми!F173</f>
        <v>0</v>
      </c>
      <c r="G26" s="28">
        <f>Програми!G173</f>
        <v>0</v>
      </c>
      <c r="H26" s="28">
        <f>Програми!H173</f>
        <v>0</v>
      </c>
    </row>
    <row r="27" spans="1:8" ht="13.5" thickBot="1">
      <c r="A27" s="16" t="s">
        <v>48</v>
      </c>
      <c r="B27" s="13" t="s">
        <v>17</v>
      </c>
      <c r="C27" s="29">
        <f>Програми!C192</f>
        <v>343849</v>
      </c>
      <c r="D27" s="29">
        <f>Програми!D192</f>
        <v>350123</v>
      </c>
      <c r="E27" s="29">
        <f>Програми!E192</f>
        <v>75966</v>
      </c>
      <c r="F27" s="29">
        <f>Програми!F192</f>
        <v>165610</v>
      </c>
      <c r="G27" s="29">
        <f>Програми!G192</f>
        <v>247934</v>
      </c>
      <c r="H27" s="29">
        <f>Програми!H192</f>
        <v>0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933007</v>
      </c>
      <c r="D28" s="29">
        <f t="shared" si="3"/>
        <v>957798</v>
      </c>
      <c r="E28" s="29">
        <f t="shared" si="3"/>
        <v>214596</v>
      </c>
      <c r="F28" s="29">
        <f t="shared" si="3"/>
        <v>466043</v>
      </c>
      <c r="G28" s="29">
        <f t="shared" si="3"/>
        <v>720288</v>
      </c>
      <c r="H28" s="29">
        <f t="shared" si="3"/>
        <v>0</v>
      </c>
    </row>
    <row r="29" ht="15">
      <c r="A29" s="1"/>
    </row>
    <row r="30" spans="1:8" ht="12.75" customHeight="1">
      <c r="A30" s="40"/>
      <c r="B30" s="40"/>
      <c r="C30" s="40"/>
      <c r="D30" s="40"/>
      <c r="E30" s="40"/>
      <c r="F30" s="40"/>
      <c r="G30" s="40"/>
      <c r="H30" s="40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A3:H3"/>
    <mergeCell ref="A4:H4"/>
    <mergeCell ref="A5:H5"/>
    <mergeCell ref="A7:H7"/>
    <mergeCell ref="A8:H8"/>
    <mergeCell ref="A9:H9"/>
    <mergeCell ref="D11:D13"/>
    <mergeCell ref="C11:C13"/>
    <mergeCell ref="A30:H30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tabSelected="1" zoomScale="106" zoomScaleNormal="106" zoomScalePageLayoutView="0" workbookViewId="0" topLeftCell="A190">
      <selection activeCell="C186" sqref="C186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4.5" style="0" customWidth="1"/>
    <col min="6" max="7" width="14.16015625" style="0" customWidth="1"/>
    <col min="8" max="8" width="14.83203125" style="0" customWidth="1"/>
  </cols>
  <sheetData>
    <row r="3" spans="2:8" ht="15.75" customHeight="1">
      <c r="B3" s="41" t="s">
        <v>0</v>
      </c>
      <c r="C3" s="41"/>
      <c r="D3" s="41"/>
      <c r="E3" s="41"/>
      <c r="F3" s="41"/>
      <c r="G3" s="41"/>
      <c r="H3" s="41"/>
    </row>
    <row r="4" spans="2:8" ht="15">
      <c r="B4" s="42" t="s">
        <v>68</v>
      </c>
      <c r="C4" s="42"/>
      <c r="D4" s="42"/>
      <c r="E4" s="42"/>
      <c r="F4" s="42"/>
      <c r="G4" s="42"/>
      <c r="H4" s="42"/>
    </row>
    <row r="5" spans="2:8" ht="13.5" thickBot="1">
      <c r="B5" s="44" t="s">
        <v>1</v>
      </c>
      <c r="C5" s="44"/>
      <c r="D5" s="44"/>
      <c r="E5" s="44"/>
      <c r="F5" s="44"/>
      <c r="G5" s="44"/>
      <c r="H5" s="44"/>
    </row>
    <row r="6" spans="2:8" ht="13.5" thickBot="1">
      <c r="B6" s="45" t="s">
        <v>49</v>
      </c>
      <c r="C6" s="46"/>
      <c r="D6" s="46"/>
      <c r="E6" s="46"/>
      <c r="F6" s="46"/>
      <c r="G6" s="46"/>
      <c r="H6" s="47"/>
    </row>
    <row r="7" spans="2:8" ht="12.75" customHeight="1">
      <c r="B7" s="32" t="s">
        <v>2</v>
      </c>
      <c r="C7" s="37" t="s">
        <v>61</v>
      </c>
      <c r="D7" s="34" t="s">
        <v>62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38"/>
      <c r="D8" s="35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39"/>
      <c r="D9" s="36"/>
      <c r="E9" s="19" t="s">
        <v>63</v>
      </c>
      <c r="F9" s="4" t="s">
        <v>64</v>
      </c>
      <c r="G9" s="4" t="s">
        <v>65</v>
      </c>
      <c r="H9" s="4" t="s">
        <v>66</v>
      </c>
    </row>
    <row r="10" spans="2:8" ht="13.5" thickBot="1">
      <c r="B10" s="24" t="s">
        <v>6</v>
      </c>
      <c r="C10" s="30">
        <f aca="true" t="shared" si="0" ref="C10:H10">+C12+C13+C14</f>
        <v>27214</v>
      </c>
      <c r="D10" s="30">
        <f t="shared" si="0"/>
        <v>27977</v>
      </c>
      <c r="E10" s="30">
        <f t="shared" si="0"/>
        <v>6760</v>
      </c>
      <c r="F10" s="30">
        <f t="shared" si="0"/>
        <v>16290</v>
      </c>
      <c r="G10" s="30">
        <f t="shared" si="0"/>
        <v>25348</v>
      </c>
      <c r="H10" s="30">
        <f t="shared" si="0"/>
        <v>0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>
        <v>22916</v>
      </c>
      <c r="D12" s="28">
        <v>23679</v>
      </c>
      <c r="E12" s="28">
        <v>5837</v>
      </c>
      <c r="F12" s="28">
        <v>12098</v>
      </c>
      <c r="G12" s="28">
        <v>18246</v>
      </c>
      <c r="H12" s="28"/>
    </row>
    <row r="13" spans="2:8" ht="13.5" thickBot="1">
      <c r="B13" s="7" t="s">
        <v>9</v>
      </c>
      <c r="C13" s="28">
        <v>4298</v>
      </c>
      <c r="D13" s="28">
        <v>4298</v>
      </c>
      <c r="E13" s="28">
        <v>923</v>
      </c>
      <c r="F13" s="28">
        <v>4192</v>
      </c>
      <c r="G13" s="28">
        <v>7102</v>
      </c>
      <c r="H13" s="28"/>
    </row>
    <row r="14" spans="2:8" ht="13.5" thickBot="1">
      <c r="B14" s="7" t="s">
        <v>10</v>
      </c>
      <c r="C14" s="28"/>
      <c r="D14" s="28"/>
      <c r="E14" s="28"/>
      <c r="F14" s="28"/>
      <c r="G14" s="28"/>
      <c r="H14" s="28"/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13.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27214</v>
      </c>
      <c r="D21" s="30">
        <f t="shared" si="2"/>
        <v>27977</v>
      </c>
      <c r="E21" s="30">
        <f t="shared" si="2"/>
        <v>6760</v>
      </c>
      <c r="F21" s="30">
        <f t="shared" si="2"/>
        <v>16290</v>
      </c>
      <c r="G21" s="30">
        <f t="shared" si="2"/>
        <v>25348</v>
      </c>
      <c r="H21" s="30">
        <f t="shared" si="2"/>
        <v>0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/>
    </row>
    <row r="24" ht="15.75" thickBot="1">
      <c r="B24" s="9"/>
    </row>
    <row r="25" spans="2:8" ht="13.5" thickBot="1">
      <c r="B25" s="45" t="s">
        <v>50</v>
      </c>
      <c r="C25" s="46"/>
      <c r="D25" s="46"/>
      <c r="E25" s="46"/>
      <c r="F25" s="46"/>
      <c r="G25" s="46"/>
      <c r="H25" s="47"/>
    </row>
    <row r="26" spans="2:8" ht="12.75" customHeight="1">
      <c r="B26" s="32" t="s">
        <v>2</v>
      </c>
      <c r="C26" s="37" t="s">
        <v>61</v>
      </c>
      <c r="D26" s="34" t="s">
        <v>62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38"/>
      <c r="D27" s="35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39"/>
      <c r="D28" s="36"/>
      <c r="E28" s="19" t="s">
        <v>63</v>
      </c>
      <c r="F28" s="4" t="s">
        <v>64</v>
      </c>
      <c r="G28" s="4" t="s">
        <v>65</v>
      </c>
      <c r="H28" s="4" t="s">
        <v>66</v>
      </c>
    </row>
    <row r="29" spans="2:8" ht="13.5" thickBot="1">
      <c r="B29" s="24" t="s">
        <v>6</v>
      </c>
      <c r="C29" s="30">
        <f aca="true" t="shared" si="3" ref="C29:H29">+C31+C32+C33</f>
        <v>152973</v>
      </c>
      <c r="D29" s="30">
        <f t="shared" si="3"/>
        <v>157013</v>
      </c>
      <c r="E29" s="30">
        <f t="shared" si="3"/>
        <v>35752</v>
      </c>
      <c r="F29" s="30">
        <f t="shared" si="3"/>
        <v>75889</v>
      </c>
      <c r="G29" s="30">
        <f t="shared" si="3"/>
        <v>118423</v>
      </c>
      <c r="H29" s="30">
        <f t="shared" si="3"/>
        <v>0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>
        <v>132973</v>
      </c>
      <c r="D31" s="28">
        <v>137013</v>
      </c>
      <c r="E31" s="28">
        <v>34390</v>
      </c>
      <c r="F31" s="28">
        <v>68892</v>
      </c>
      <c r="G31" s="28">
        <v>105202</v>
      </c>
      <c r="H31" s="28"/>
    </row>
    <row r="32" spans="2:8" ht="13.5" thickBot="1">
      <c r="B32" s="7" t="s">
        <v>9</v>
      </c>
      <c r="C32" s="28">
        <v>20000</v>
      </c>
      <c r="D32" s="28">
        <v>20000</v>
      </c>
      <c r="E32" s="28">
        <v>1362</v>
      </c>
      <c r="F32" s="28">
        <v>6997</v>
      </c>
      <c r="G32" s="28">
        <v>13221</v>
      </c>
      <c r="H32" s="28"/>
    </row>
    <row r="33" spans="2:8" ht="13.5" thickBot="1">
      <c r="B33" s="7" t="s">
        <v>10</v>
      </c>
      <c r="C33" s="28"/>
      <c r="D33" s="28"/>
      <c r="E33" s="28"/>
      <c r="F33" s="28"/>
      <c r="G33" s="28"/>
      <c r="H33" s="28"/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13.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152973</v>
      </c>
      <c r="D40" s="30">
        <f t="shared" si="5"/>
        <v>157013</v>
      </c>
      <c r="E40" s="30">
        <f t="shared" si="5"/>
        <v>35752</v>
      </c>
      <c r="F40" s="30">
        <f t="shared" si="5"/>
        <v>75889</v>
      </c>
      <c r="G40" s="30">
        <f t="shared" si="5"/>
        <v>118423</v>
      </c>
      <c r="H40" s="30">
        <f t="shared" si="5"/>
        <v>0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>
        <v>6</v>
      </c>
      <c r="D42" s="8">
        <v>6</v>
      </c>
      <c r="E42" s="8">
        <v>6</v>
      </c>
      <c r="F42" s="8">
        <v>6</v>
      </c>
      <c r="G42" s="8">
        <v>6</v>
      </c>
      <c r="H42" s="8"/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5" t="s">
        <v>51</v>
      </c>
      <c r="C44" s="46"/>
      <c r="D44" s="46"/>
      <c r="E44" s="46"/>
      <c r="F44" s="46"/>
      <c r="G44" s="46"/>
      <c r="H44" s="47"/>
    </row>
    <row r="45" spans="2:8" ht="12.75" customHeight="1">
      <c r="B45" s="32" t="s">
        <v>2</v>
      </c>
      <c r="C45" s="37" t="s">
        <v>61</v>
      </c>
      <c r="D45" s="34" t="s">
        <v>62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38"/>
      <c r="D46" s="35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39"/>
      <c r="D47" s="36"/>
      <c r="E47" s="19" t="s">
        <v>63</v>
      </c>
      <c r="F47" s="4" t="s">
        <v>64</v>
      </c>
      <c r="G47" s="4" t="s">
        <v>65</v>
      </c>
      <c r="H47" s="4" t="s">
        <v>66</v>
      </c>
    </row>
    <row r="48" spans="2:8" ht="13.5" thickBot="1">
      <c r="B48" s="24" t="s">
        <v>6</v>
      </c>
      <c r="C48" s="30">
        <f aca="true" t="shared" si="6" ref="C48:H48">+C50+C51+C52</f>
        <v>50965</v>
      </c>
      <c r="D48" s="30">
        <f t="shared" si="6"/>
        <v>52388</v>
      </c>
      <c r="E48" s="30">
        <f t="shared" si="6"/>
        <v>11783</v>
      </c>
      <c r="F48" s="30">
        <f t="shared" si="6"/>
        <v>25683</v>
      </c>
      <c r="G48" s="30">
        <f t="shared" si="6"/>
        <v>39884</v>
      </c>
      <c r="H48" s="30">
        <f t="shared" si="6"/>
        <v>0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>
        <v>43965</v>
      </c>
      <c r="D50" s="28">
        <v>45388</v>
      </c>
      <c r="E50" s="28">
        <v>11200</v>
      </c>
      <c r="F50" s="28">
        <v>23229</v>
      </c>
      <c r="G50" s="28">
        <v>35027</v>
      </c>
      <c r="H50" s="28"/>
    </row>
    <row r="51" spans="2:8" ht="13.5" thickBot="1">
      <c r="B51" s="7" t="s">
        <v>9</v>
      </c>
      <c r="C51" s="28">
        <v>7000</v>
      </c>
      <c r="D51" s="28">
        <v>7000</v>
      </c>
      <c r="E51" s="28">
        <v>583</v>
      </c>
      <c r="F51" s="28">
        <v>2454</v>
      </c>
      <c r="G51" s="28">
        <v>4857</v>
      </c>
      <c r="H51" s="28"/>
    </row>
    <row r="52" spans="2:8" ht="13.5" thickBot="1">
      <c r="B52" s="7" t="s">
        <v>10</v>
      </c>
      <c r="C52" s="28"/>
      <c r="D52" s="28"/>
      <c r="E52" s="28"/>
      <c r="F52" s="28"/>
      <c r="G52" s="28"/>
      <c r="H52" s="28"/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13.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50965</v>
      </c>
      <c r="D59" s="30">
        <f t="shared" si="8"/>
        <v>52388</v>
      </c>
      <c r="E59" s="30">
        <f t="shared" si="8"/>
        <v>11783</v>
      </c>
      <c r="F59" s="30">
        <f t="shared" si="8"/>
        <v>25683</v>
      </c>
      <c r="G59" s="30">
        <f t="shared" si="8"/>
        <v>39884</v>
      </c>
      <c r="H59" s="30">
        <f t="shared" si="8"/>
        <v>0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>
        <v>2</v>
      </c>
      <c r="D61" s="8">
        <v>2</v>
      </c>
      <c r="E61" s="8">
        <v>2</v>
      </c>
      <c r="F61" s="8">
        <v>2</v>
      </c>
      <c r="G61" s="8">
        <v>2</v>
      </c>
      <c r="H61" s="8"/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13.5" thickBot="1">
      <c r="B63" s="45" t="s">
        <v>52</v>
      </c>
      <c r="C63" s="46"/>
      <c r="D63" s="46"/>
      <c r="E63" s="46"/>
      <c r="F63" s="46"/>
      <c r="G63" s="46"/>
      <c r="H63" s="47"/>
    </row>
    <row r="64" spans="2:8" ht="12.75" customHeight="1">
      <c r="B64" s="32" t="s">
        <v>2</v>
      </c>
      <c r="C64" s="37" t="s">
        <v>61</v>
      </c>
      <c r="D64" s="34" t="s">
        <v>62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38"/>
      <c r="D65" s="35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39"/>
      <c r="D66" s="36"/>
      <c r="E66" s="19" t="s">
        <v>63</v>
      </c>
      <c r="F66" s="4" t="s">
        <v>64</v>
      </c>
      <c r="G66" s="4" t="s">
        <v>65</v>
      </c>
      <c r="H66" s="4" t="s">
        <v>66</v>
      </c>
    </row>
    <row r="67" spans="2:8" ht="13.5" thickBot="1">
      <c r="B67" s="24" t="s">
        <v>6</v>
      </c>
      <c r="C67" s="30">
        <f aca="true" t="shared" si="9" ref="C67:H67">+C69+C70+C71</f>
        <v>141998</v>
      </c>
      <c r="D67" s="30">
        <f t="shared" si="9"/>
        <v>146207</v>
      </c>
      <c r="E67" s="30">
        <f t="shared" si="9"/>
        <v>29186</v>
      </c>
      <c r="F67" s="30">
        <f t="shared" si="9"/>
        <v>64947</v>
      </c>
      <c r="G67" s="30">
        <f t="shared" si="9"/>
        <v>105809</v>
      </c>
      <c r="H67" s="30">
        <f t="shared" si="9"/>
        <v>0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>
        <v>113398</v>
      </c>
      <c r="D69" s="28">
        <v>117607</v>
      </c>
      <c r="E69" s="28">
        <v>27673</v>
      </c>
      <c r="F69" s="28">
        <v>59423</v>
      </c>
      <c r="G69" s="28">
        <v>90564</v>
      </c>
      <c r="H69" s="28"/>
    </row>
    <row r="70" spans="2:8" ht="13.5" thickBot="1">
      <c r="B70" s="7" t="s">
        <v>9</v>
      </c>
      <c r="C70" s="28">
        <v>28600</v>
      </c>
      <c r="D70" s="28">
        <v>28600</v>
      </c>
      <c r="E70" s="28">
        <v>1513</v>
      </c>
      <c r="F70" s="28">
        <v>5524</v>
      </c>
      <c r="G70" s="28">
        <v>15245</v>
      </c>
      <c r="H70" s="28"/>
    </row>
    <row r="71" spans="2:8" ht="13.5" thickBot="1">
      <c r="B71" s="7" t="s">
        <v>10</v>
      </c>
      <c r="C71" s="28"/>
      <c r="D71" s="28"/>
      <c r="E71" s="28"/>
      <c r="F71" s="28"/>
      <c r="G71" s="28"/>
      <c r="H71" s="28"/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13.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13.5" thickBot="1">
      <c r="B75" s="6" t="s">
        <v>59</v>
      </c>
      <c r="C75" s="28"/>
      <c r="D75" s="31"/>
      <c r="E75" s="28"/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141998</v>
      </c>
      <c r="D78" s="30">
        <f t="shared" si="11"/>
        <v>146207</v>
      </c>
      <c r="E78" s="30">
        <f t="shared" si="11"/>
        <v>29186</v>
      </c>
      <c r="F78" s="30">
        <f t="shared" si="11"/>
        <v>64947</v>
      </c>
      <c r="G78" s="30">
        <f t="shared" si="11"/>
        <v>105809</v>
      </c>
      <c r="H78" s="30">
        <f t="shared" si="11"/>
        <v>0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>
        <v>5</v>
      </c>
      <c r="D80" s="8">
        <v>5</v>
      </c>
      <c r="E80" s="8">
        <v>5</v>
      </c>
      <c r="F80" s="8">
        <v>5</v>
      </c>
      <c r="G80" s="8">
        <v>5</v>
      </c>
      <c r="H80" s="8"/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5" t="s">
        <v>53</v>
      </c>
      <c r="C82" s="46"/>
      <c r="D82" s="46"/>
      <c r="E82" s="46"/>
      <c r="F82" s="46"/>
      <c r="G82" s="46"/>
      <c r="H82" s="47"/>
    </row>
    <row r="83" spans="2:8" ht="12.75" customHeight="1">
      <c r="B83" s="32" t="s">
        <v>2</v>
      </c>
      <c r="C83" s="37" t="s">
        <v>61</v>
      </c>
      <c r="D83" s="34" t="s">
        <v>62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38"/>
      <c r="D84" s="35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39"/>
      <c r="D85" s="36"/>
      <c r="E85" s="19" t="s">
        <v>63</v>
      </c>
      <c r="F85" s="4" t="s">
        <v>64</v>
      </c>
      <c r="G85" s="4" t="s">
        <v>65</v>
      </c>
      <c r="H85" s="4" t="s">
        <v>66</v>
      </c>
    </row>
    <row r="86" spans="2:8" ht="13.5" thickBot="1">
      <c r="B86" s="24" t="s">
        <v>6</v>
      </c>
      <c r="C86" s="30">
        <f aca="true" t="shared" si="12" ref="C86:H86">+C88+C89+C90</f>
        <v>68407</v>
      </c>
      <c r="D86" s="30">
        <f t="shared" si="12"/>
        <v>72540</v>
      </c>
      <c r="E86" s="30">
        <f t="shared" si="12"/>
        <v>18443</v>
      </c>
      <c r="F86" s="30">
        <f t="shared" si="12"/>
        <v>36815</v>
      </c>
      <c r="G86" s="30">
        <f t="shared" si="12"/>
        <v>54346</v>
      </c>
      <c r="H86" s="30">
        <f t="shared" si="12"/>
        <v>0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>
        <v>61907</v>
      </c>
      <c r="D88" s="28">
        <v>66040</v>
      </c>
      <c r="E88" s="28">
        <v>18055</v>
      </c>
      <c r="F88" s="28">
        <v>35496</v>
      </c>
      <c r="G88" s="28">
        <v>51440</v>
      </c>
      <c r="H88" s="28"/>
    </row>
    <row r="89" spans="2:8" ht="13.5" thickBot="1">
      <c r="B89" s="7" t="s">
        <v>9</v>
      </c>
      <c r="C89" s="28">
        <v>6500</v>
      </c>
      <c r="D89" s="28">
        <v>6500</v>
      </c>
      <c r="E89" s="28">
        <v>388</v>
      </c>
      <c r="F89" s="28">
        <v>1319</v>
      </c>
      <c r="G89" s="28">
        <v>2906</v>
      </c>
      <c r="H89" s="28"/>
    </row>
    <row r="90" spans="2:8" ht="13.5" thickBot="1">
      <c r="B90" s="7" t="s">
        <v>10</v>
      </c>
      <c r="C90" s="28"/>
      <c r="D90" s="28"/>
      <c r="E90" s="28"/>
      <c r="F90" s="28"/>
      <c r="G90" s="28"/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13.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68407</v>
      </c>
      <c r="D97" s="30">
        <f t="shared" si="14"/>
        <v>72540</v>
      </c>
      <c r="E97" s="30">
        <f t="shared" si="14"/>
        <v>18443</v>
      </c>
      <c r="F97" s="30">
        <f t="shared" si="14"/>
        <v>36815</v>
      </c>
      <c r="G97" s="30">
        <f t="shared" si="14"/>
        <v>54346</v>
      </c>
      <c r="H97" s="30">
        <f t="shared" si="14"/>
        <v>0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>
        <v>2</v>
      </c>
      <c r="D99" s="8">
        <v>2</v>
      </c>
      <c r="E99" s="8">
        <v>2</v>
      </c>
      <c r="F99" s="8">
        <v>2</v>
      </c>
      <c r="G99" s="8">
        <v>2</v>
      </c>
      <c r="H99" s="8"/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5" t="s">
        <v>54</v>
      </c>
      <c r="C101" s="46"/>
      <c r="D101" s="46"/>
      <c r="E101" s="46"/>
      <c r="F101" s="46"/>
      <c r="G101" s="46"/>
      <c r="H101" s="47"/>
    </row>
    <row r="102" spans="2:8" ht="12.75" customHeight="1">
      <c r="B102" s="32" t="s">
        <v>2</v>
      </c>
      <c r="C102" s="37" t="s">
        <v>61</v>
      </c>
      <c r="D102" s="34" t="s">
        <v>62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38"/>
      <c r="D103" s="35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39"/>
      <c r="D104" s="36"/>
      <c r="E104" s="19" t="s">
        <v>63</v>
      </c>
      <c r="F104" s="4" t="s">
        <v>64</v>
      </c>
      <c r="G104" s="4" t="s">
        <v>65</v>
      </c>
      <c r="H104" s="4" t="s">
        <v>66</v>
      </c>
    </row>
    <row r="105" spans="2:8" ht="13.5" thickBot="1">
      <c r="B105" s="24" t="s">
        <v>6</v>
      </c>
      <c r="C105" s="30">
        <f aca="true" t="shared" si="15" ref="C105:H105">+C107+C108+C109</f>
        <v>133084</v>
      </c>
      <c r="D105" s="30">
        <f t="shared" si="15"/>
        <v>137033</v>
      </c>
      <c r="E105" s="30">
        <f t="shared" si="15"/>
        <v>31286</v>
      </c>
      <c r="F105" s="30">
        <f t="shared" si="15"/>
        <v>66292</v>
      </c>
      <c r="G105" s="30">
        <f t="shared" si="15"/>
        <v>102901</v>
      </c>
      <c r="H105" s="30">
        <f t="shared" si="15"/>
        <v>0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>
        <v>119984</v>
      </c>
      <c r="D107" s="28">
        <v>123933</v>
      </c>
      <c r="E107" s="28">
        <v>30431</v>
      </c>
      <c r="F107" s="28">
        <v>63026</v>
      </c>
      <c r="G107" s="28">
        <v>94937</v>
      </c>
      <c r="H107" s="28"/>
    </row>
    <row r="108" spans="2:8" ht="13.5" thickBot="1">
      <c r="B108" s="7" t="s">
        <v>9</v>
      </c>
      <c r="C108" s="28">
        <v>13100</v>
      </c>
      <c r="D108" s="28">
        <v>13100</v>
      </c>
      <c r="E108" s="28">
        <v>855</v>
      </c>
      <c r="F108" s="28">
        <v>3266</v>
      </c>
      <c r="G108" s="28">
        <v>6482</v>
      </c>
      <c r="H108" s="28"/>
    </row>
    <row r="109" spans="2:8" ht="13.5" thickBot="1">
      <c r="B109" s="7" t="s">
        <v>10</v>
      </c>
      <c r="C109" s="28"/>
      <c r="D109" s="28"/>
      <c r="E109" s="28"/>
      <c r="F109" s="28"/>
      <c r="G109" s="28">
        <v>1482</v>
      </c>
      <c r="H109" s="28"/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13.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133084</v>
      </c>
      <c r="D116" s="30">
        <f t="shared" si="17"/>
        <v>137033</v>
      </c>
      <c r="E116" s="30">
        <f t="shared" si="17"/>
        <v>31286</v>
      </c>
      <c r="F116" s="30">
        <f t="shared" si="17"/>
        <v>66292</v>
      </c>
      <c r="G116" s="30">
        <f t="shared" si="17"/>
        <v>102901</v>
      </c>
      <c r="H116" s="30">
        <f t="shared" si="17"/>
        <v>0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>
        <v>4</v>
      </c>
      <c r="D118" s="8">
        <v>4</v>
      </c>
      <c r="E118" s="8">
        <v>4</v>
      </c>
      <c r="F118" s="8">
        <v>4</v>
      </c>
      <c r="G118" s="8">
        <v>4</v>
      </c>
      <c r="H118" s="8"/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5" t="s">
        <v>55</v>
      </c>
      <c r="C120" s="46"/>
      <c r="D120" s="46"/>
      <c r="E120" s="46"/>
      <c r="F120" s="46"/>
      <c r="G120" s="46"/>
      <c r="H120" s="47"/>
    </row>
    <row r="121" spans="2:8" ht="12.75" customHeight="1">
      <c r="B121" s="32" t="s">
        <v>2</v>
      </c>
      <c r="C121" s="37" t="s">
        <v>61</v>
      </c>
      <c r="D121" s="34" t="s">
        <v>62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38"/>
      <c r="D122" s="35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39"/>
      <c r="D123" s="36"/>
      <c r="E123" s="19" t="s">
        <v>63</v>
      </c>
      <c r="F123" s="4" t="s">
        <v>64</v>
      </c>
      <c r="G123" s="4" t="s">
        <v>65</v>
      </c>
      <c r="H123" s="4" t="s">
        <v>66</v>
      </c>
    </row>
    <row r="124" spans="2:8" ht="13.5" thickBot="1">
      <c r="B124" s="24" t="s">
        <v>6</v>
      </c>
      <c r="C124" s="30">
        <f aca="true" t="shared" si="18" ref="C124:H124">+C126+C127+C128</f>
        <v>0</v>
      </c>
      <c r="D124" s="30">
        <f t="shared" si="18"/>
        <v>0</v>
      </c>
      <c r="E124" s="30">
        <f t="shared" si="18"/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/>
      <c r="D126" s="28"/>
      <c r="E126" s="28"/>
      <c r="F126" s="28"/>
      <c r="G126" s="28"/>
      <c r="H126" s="28"/>
    </row>
    <row r="127" spans="2:8" ht="13.5" thickBot="1">
      <c r="B127" s="7" t="s">
        <v>9</v>
      </c>
      <c r="C127" s="28"/>
      <c r="D127" s="28"/>
      <c r="E127" s="28"/>
      <c r="F127" s="28"/>
      <c r="G127" s="28"/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13.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0</v>
      </c>
      <c r="D135" s="30">
        <f t="shared" si="20"/>
        <v>0</v>
      </c>
      <c r="E135" s="30">
        <f t="shared" si="20"/>
        <v>0</v>
      </c>
      <c r="F135" s="30">
        <f t="shared" si="20"/>
        <v>0</v>
      </c>
      <c r="G135" s="30">
        <f t="shared" si="20"/>
        <v>0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/>
      <c r="D137" s="8"/>
      <c r="E137" s="8"/>
      <c r="F137" s="8"/>
      <c r="G137" s="8"/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5" t="s">
        <v>56</v>
      </c>
      <c r="C139" s="46"/>
      <c r="D139" s="46"/>
      <c r="E139" s="46"/>
      <c r="F139" s="46"/>
      <c r="G139" s="46"/>
      <c r="H139" s="47"/>
    </row>
    <row r="140" spans="2:8" ht="12.75" customHeight="1">
      <c r="B140" s="32" t="s">
        <v>2</v>
      </c>
      <c r="C140" s="37" t="s">
        <v>61</v>
      </c>
      <c r="D140" s="34" t="s">
        <v>62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38"/>
      <c r="D141" s="35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39"/>
      <c r="D142" s="36"/>
      <c r="E142" s="19" t="s">
        <v>63</v>
      </c>
      <c r="F142" s="4" t="s">
        <v>64</v>
      </c>
      <c r="G142" s="4" t="s">
        <v>65</v>
      </c>
      <c r="H142" s="4" t="s">
        <v>66</v>
      </c>
    </row>
    <row r="143" spans="2:8" ht="13.5" thickBot="1">
      <c r="B143" s="24" t="s">
        <v>6</v>
      </c>
      <c r="C143" s="30">
        <f aca="true" t="shared" si="21" ref="C143:H143">+C145+C146+C147</f>
        <v>14517</v>
      </c>
      <c r="D143" s="30">
        <f t="shared" si="21"/>
        <v>14517</v>
      </c>
      <c r="E143" s="30">
        <f t="shared" si="21"/>
        <v>5420</v>
      </c>
      <c r="F143" s="30">
        <f t="shared" si="21"/>
        <v>14517</v>
      </c>
      <c r="G143" s="30">
        <f t="shared" si="21"/>
        <v>25643</v>
      </c>
      <c r="H143" s="30">
        <f t="shared" si="21"/>
        <v>0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/>
      <c r="D145" s="28"/>
      <c r="E145" s="28"/>
      <c r="F145" s="28"/>
      <c r="G145" s="28"/>
      <c r="H145" s="28"/>
    </row>
    <row r="146" spans="2:8" ht="13.5" thickBot="1">
      <c r="B146" s="7" t="s">
        <v>9</v>
      </c>
      <c r="C146" s="28">
        <v>14517</v>
      </c>
      <c r="D146" s="28">
        <v>14517</v>
      </c>
      <c r="E146" s="28">
        <v>5420</v>
      </c>
      <c r="F146" s="28">
        <v>14517</v>
      </c>
      <c r="G146" s="28">
        <v>25643</v>
      </c>
      <c r="H146" s="28"/>
    </row>
    <row r="147" spans="2:8" ht="13.5" thickBot="1">
      <c r="B147" s="7" t="s">
        <v>10</v>
      </c>
      <c r="C147" s="28"/>
      <c r="D147" s="28"/>
      <c r="E147" s="28"/>
      <c r="F147" s="28"/>
      <c r="G147" s="28"/>
      <c r="H147" s="28"/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13.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14517</v>
      </c>
      <c r="D154" s="30">
        <f t="shared" si="23"/>
        <v>14517</v>
      </c>
      <c r="E154" s="30">
        <f t="shared" si="23"/>
        <v>5420</v>
      </c>
      <c r="F154" s="30">
        <f t="shared" si="23"/>
        <v>14517</v>
      </c>
      <c r="G154" s="30">
        <f t="shared" si="23"/>
        <v>25643</v>
      </c>
      <c r="H154" s="30">
        <f t="shared" si="23"/>
        <v>0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/>
      <c r="D156" s="8"/>
      <c r="E156" s="8"/>
      <c r="F156" s="8"/>
      <c r="G156" s="8"/>
      <c r="H156" s="8"/>
    </row>
    <row r="157" ht="13.5" thickBot="1"/>
    <row r="158" spans="2:8" ht="13.5" thickBot="1">
      <c r="B158" s="45" t="s">
        <v>57</v>
      </c>
      <c r="C158" s="46"/>
      <c r="D158" s="46"/>
      <c r="E158" s="46"/>
      <c r="F158" s="46"/>
      <c r="G158" s="46"/>
      <c r="H158" s="47"/>
    </row>
    <row r="159" spans="2:8" ht="12.75" customHeight="1">
      <c r="B159" s="32" t="s">
        <v>2</v>
      </c>
      <c r="C159" s="37" t="s">
        <v>61</v>
      </c>
      <c r="D159" s="34" t="s">
        <v>62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38"/>
      <c r="D160" s="35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39"/>
      <c r="D161" s="36"/>
      <c r="E161" s="19" t="s">
        <v>63</v>
      </c>
      <c r="F161" s="4" t="s">
        <v>64</v>
      </c>
      <c r="G161" s="4" t="s">
        <v>65</v>
      </c>
      <c r="H161" s="4" t="s">
        <v>66</v>
      </c>
    </row>
    <row r="162" spans="2:8" ht="13.5" thickBot="1">
      <c r="B162" s="24" t="s">
        <v>6</v>
      </c>
      <c r="C162" s="30">
        <f aca="true" t="shared" si="24" ref="C162:H162">+C164+C165+C166</f>
        <v>0</v>
      </c>
      <c r="D162" s="30">
        <f t="shared" si="24"/>
        <v>0</v>
      </c>
      <c r="E162" s="25">
        <f t="shared" si="24"/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/>
      <c r="D164" s="28"/>
      <c r="E164" s="28"/>
      <c r="F164" s="28"/>
      <c r="G164" s="28"/>
      <c r="H164" s="28"/>
    </row>
    <row r="165" spans="2:8" ht="13.5" thickBot="1">
      <c r="B165" s="7" t="s">
        <v>9</v>
      </c>
      <c r="C165" s="28"/>
      <c r="D165" s="28"/>
      <c r="E165" s="28"/>
      <c r="F165" s="28"/>
      <c r="G165" s="28"/>
      <c r="H165" s="28"/>
    </row>
    <row r="166" spans="2:8" ht="13.5" thickBot="1">
      <c r="B166" s="7" t="s">
        <v>10</v>
      </c>
      <c r="C166" s="28"/>
      <c r="D166" s="28"/>
      <c r="E166" s="28"/>
      <c r="F166" s="28"/>
      <c r="G166" s="28"/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13.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60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0</v>
      </c>
      <c r="D173" s="30">
        <f t="shared" si="26"/>
        <v>0</v>
      </c>
      <c r="E173" s="25">
        <f t="shared" si="26"/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/>
      <c r="D175" s="8"/>
      <c r="E175" s="8"/>
      <c r="F175" s="8"/>
      <c r="G175" s="8"/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5" t="s">
        <v>58</v>
      </c>
      <c r="C177" s="46"/>
      <c r="D177" s="46"/>
      <c r="E177" s="46"/>
      <c r="F177" s="46"/>
      <c r="G177" s="46"/>
      <c r="H177" s="47"/>
    </row>
    <row r="178" spans="2:8" ht="12.75" customHeight="1">
      <c r="B178" s="32" t="s">
        <v>2</v>
      </c>
      <c r="C178" s="37" t="s">
        <v>61</v>
      </c>
      <c r="D178" s="34" t="s">
        <v>62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38"/>
      <c r="D179" s="35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39"/>
      <c r="D180" s="36"/>
      <c r="E180" s="19" t="s">
        <v>63</v>
      </c>
      <c r="F180" s="4" t="s">
        <v>64</v>
      </c>
      <c r="G180" s="4" t="s">
        <v>65</v>
      </c>
      <c r="H180" s="4" t="s">
        <v>66</v>
      </c>
    </row>
    <row r="181" spans="2:8" ht="13.5" thickBot="1">
      <c r="B181" s="24" t="s">
        <v>6</v>
      </c>
      <c r="C181" s="30">
        <f aca="true" t="shared" si="27" ref="C181:H181">+C183+C184+C185</f>
        <v>343849</v>
      </c>
      <c r="D181" s="30">
        <f t="shared" si="27"/>
        <v>350123</v>
      </c>
      <c r="E181" s="30">
        <f t="shared" si="27"/>
        <v>75966</v>
      </c>
      <c r="F181" s="30">
        <f t="shared" si="27"/>
        <v>165610</v>
      </c>
      <c r="G181" s="30">
        <f t="shared" si="27"/>
        <v>247934</v>
      </c>
      <c r="H181" s="30">
        <f t="shared" si="27"/>
        <v>0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>
        <v>263202</v>
      </c>
      <c r="D183" s="28">
        <v>269476</v>
      </c>
      <c r="E183" s="28">
        <v>64822</v>
      </c>
      <c r="F183" s="28">
        <v>135436</v>
      </c>
      <c r="G183" s="28">
        <v>204314</v>
      </c>
      <c r="H183" s="28"/>
    </row>
    <row r="184" spans="2:8" ht="13.5" thickBot="1">
      <c r="B184" s="7" t="s">
        <v>9</v>
      </c>
      <c r="C184" s="28">
        <v>75747</v>
      </c>
      <c r="D184" s="28">
        <v>75423</v>
      </c>
      <c r="E184" s="28">
        <v>11144</v>
      </c>
      <c r="F184" s="28">
        <v>27210</v>
      </c>
      <c r="G184" s="28">
        <v>39914</v>
      </c>
      <c r="H184" s="28"/>
    </row>
    <row r="185" spans="2:8" ht="13.5" thickBot="1">
      <c r="B185" s="7" t="s">
        <v>10</v>
      </c>
      <c r="C185" s="28">
        <v>4900</v>
      </c>
      <c r="D185" s="28">
        <v>5224</v>
      </c>
      <c r="E185" s="28"/>
      <c r="F185" s="28">
        <v>2964</v>
      </c>
      <c r="G185" s="28">
        <v>3706</v>
      </c>
      <c r="H185" s="28"/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13.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343849</v>
      </c>
      <c r="D192" s="30">
        <f t="shared" si="29"/>
        <v>350123</v>
      </c>
      <c r="E192" s="30">
        <f t="shared" si="29"/>
        <v>75966</v>
      </c>
      <c r="F192" s="30">
        <f t="shared" si="29"/>
        <v>165610</v>
      </c>
      <c r="G192" s="30">
        <f t="shared" si="29"/>
        <v>247934</v>
      </c>
      <c r="H192" s="30">
        <f t="shared" si="29"/>
        <v>0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>
        <v>8</v>
      </c>
      <c r="D194" s="8">
        <v>8</v>
      </c>
      <c r="E194" s="8">
        <v>8</v>
      </c>
      <c r="F194" s="8">
        <v>8</v>
      </c>
      <c r="G194" s="8">
        <v>8</v>
      </c>
      <c r="H194" s="8"/>
    </row>
    <row r="195" spans="2:8" ht="12.75">
      <c r="B195" s="49"/>
      <c r="C195" s="49"/>
      <c r="D195" s="49"/>
      <c r="E195" s="49"/>
      <c r="F195" s="49"/>
      <c r="G195" s="49"/>
      <c r="H195" s="49"/>
    </row>
    <row r="196" ht="13.5" thickBot="1"/>
    <row r="197" spans="2:8" ht="13.5" thickBot="1">
      <c r="B197" s="48" t="s">
        <v>67</v>
      </c>
      <c r="C197" s="46"/>
      <c r="D197" s="46"/>
      <c r="E197" s="46"/>
      <c r="F197" s="46"/>
      <c r="G197" s="46"/>
      <c r="H197" s="47"/>
    </row>
    <row r="198" spans="2:8" ht="12.75" customHeight="1">
      <c r="B198" s="32" t="s">
        <v>2</v>
      </c>
      <c r="C198" s="37" t="s">
        <v>61</v>
      </c>
      <c r="D198" s="34" t="s">
        <v>62</v>
      </c>
      <c r="E198" s="12" t="s">
        <v>4</v>
      </c>
      <c r="F198" s="12" t="s">
        <v>4</v>
      </c>
      <c r="G198" s="12" t="s">
        <v>4</v>
      </c>
      <c r="H198" s="12" t="s">
        <v>4</v>
      </c>
    </row>
    <row r="199" spans="2:8" ht="12.75">
      <c r="B199" s="32" t="s">
        <v>3</v>
      </c>
      <c r="C199" s="38"/>
      <c r="D199" s="35"/>
      <c r="E199" s="3" t="s">
        <v>5</v>
      </c>
      <c r="F199" s="3" t="s">
        <v>5</v>
      </c>
      <c r="G199" s="3" t="s">
        <v>5</v>
      </c>
      <c r="H199" s="3" t="s">
        <v>5</v>
      </c>
    </row>
    <row r="200" spans="2:8" ht="39.75" customHeight="1" thickBot="1">
      <c r="B200" s="2"/>
      <c r="C200" s="39"/>
      <c r="D200" s="36"/>
      <c r="E200" s="19" t="s">
        <v>63</v>
      </c>
      <c r="F200" s="4" t="s">
        <v>64</v>
      </c>
      <c r="G200" s="4" t="s">
        <v>65</v>
      </c>
      <c r="H200" s="4" t="s">
        <v>66</v>
      </c>
    </row>
    <row r="201" spans="2:8" ht="13.5" thickBot="1">
      <c r="B201" s="24" t="s">
        <v>6</v>
      </c>
      <c r="C201" s="30">
        <f aca="true" t="shared" si="30" ref="C201:H201">+C203+C204+C205</f>
        <v>933007</v>
      </c>
      <c r="D201" s="30">
        <f t="shared" si="30"/>
        <v>957798</v>
      </c>
      <c r="E201" s="30">
        <f t="shared" si="30"/>
        <v>214596</v>
      </c>
      <c r="F201" s="30">
        <f t="shared" si="30"/>
        <v>466043</v>
      </c>
      <c r="G201" s="30">
        <f t="shared" si="30"/>
        <v>720288</v>
      </c>
      <c r="H201" s="30">
        <f t="shared" si="30"/>
        <v>0</v>
      </c>
    </row>
    <row r="202" spans="2:8" ht="13.5" thickBot="1">
      <c r="B202" s="6" t="s">
        <v>7</v>
      </c>
      <c r="C202" s="5"/>
      <c r="D202" s="5"/>
      <c r="E202" s="5"/>
      <c r="F202" s="5"/>
      <c r="G202" s="5"/>
      <c r="H202" s="5"/>
    </row>
    <row r="203" spans="2:8" ht="13.5" thickBot="1">
      <c r="B203" s="7" t="s">
        <v>8</v>
      </c>
      <c r="C203" s="28">
        <f aca="true" t="shared" si="31" ref="C203:H205">SUM(C12,C31,C50,C69,C88,C107,C126,C145,C164,C183)</f>
        <v>758345</v>
      </c>
      <c r="D203" s="28">
        <f t="shared" si="31"/>
        <v>783136</v>
      </c>
      <c r="E203" s="28">
        <f t="shared" si="31"/>
        <v>192408</v>
      </c>
      <c r="F203" s="28">
        <f t="shared" si="31"/>
        <v>397600</v>
      </c>
      <c r="G203" s="28">
        <f t="shared" si="31"/>
        <v>599730</v>
      </c>
      <c r="H203" s="28">
        <f t="shared" si="31"/>
        <v>0</v>
      </c>
    </row>
    <row r="204" spans="2:8" ht="13.5" thickBot="1">
      <c r="B204" s="7" t="s">
        <v>9</v>
      </c>
      <c r="C204" s="28">
        <f t="shared" si="31"/>
        <v>169762</v>
      </c>
      <c r="D204" s="28">
        <f t="shared" si="31"/>
        <v>169438</v>
      </c>
      <c r="E204" s="28">
        <f t="shared" si="31"/>
        <v>22188</v>
      </c>
      <c r="F204" s="28">
        <f t="shared" si="31"/>
        <v>65479</v>
      </c>
      <c r="G204" s="28">
        <f t="shared" si="31"/>
        <v>115370</v>
      </c>
      <c r="H204" s="28">
        <f t="shared" si="31"/>
        <v>0</v>
      </c>
    </row>
    <row r="205" spans="2:8" ht="13.5" thickBot="1">
      <c r="B205" s="7" t="s">
        <v>10</v>
      </c>
      <c r="C205" s="28">
        <f t="shared" si="31"/>
        <v>4900</v>
      </c>
      <c r="D205" s="28">
        <f t="shared" si="31"/>
        <v>5224</v>
      </c>
      <c r="E205" s="28">
        <f t="shared" si="31"/>
        <v>0</v>
      </c>
      <c r="F205" s="28">
        <f t="shared" si="31"/>
        <v>2964</v>
      </c>
      <c r="G205" s="28">
        <f t="shared" si="31"/>
        <v>5188</v>
      </c>
      <c r="H205" s="28">
        <f t="shared" si="31"/>
        <v>0</v>
      </c>
    </row>
    <row r="206" spans="2:8" ht="13.5" thickBot="1">
      <c r="B206" s="6"/>
      <c r="C206" s="5"/>
      <c r="D206" s="5"/>
      <c r="E206" s="5"/>
      <c r="F206" s="5"/>
      <c r="G206" s="5"/>
      <c r="H206" s="5"/>
    </row>
    <row r="207" spans="2:8" ht="26.25" customHeight="1" thickBot="1">
      <c r="B207" s="24" t="s">
        <v>11</v>
      </c>
      <c r="C207" s="30">
        <f aca="true" t="shared" si="32" ref="C207:H207">+SUM(C208:C211)</f>
        <v>0</v>
      </c>
      <c r="D207" s="30">
        <f t="shared" si="32"/>
        <v>0</v>
      </c>
      <c r="E207" s="30">
        <f t="shared" si="32"/>
        <v>0</v>
      </c>
      <c r="F207" s="30">
        <f t="shared" si="32"/>
        <v>0</v>
      </c>
      <c r="G207" s="30">
        <f t="shared" si="32"/>
        <v>0</v>
      </c>
      <c r="H207" s="30">
        <f t="shared" si="32"/>
        <v>0</v>
      </c>
    </row>
    <row r="208" spans="2:8" ht="13.5" thickBot="1">
      <c r="B208" s="6" t="s">
        <v>19</v>
      </c>
      <c r="C208" s="28"/>
      <c r="D208" s="28"/>
      <c r="E208" s="28"/>
      <c r="F208" s="28"/>
      <c r="G208" s="28"/>
      <c r="H208" s="28"/>
    </row>
    <row r="209" spans="2:8" ht="13.5" thickBot="1">
      <c r="B209" s="6" t="s">
        <v>12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/>
      <c r="C211" s="28"/>
      <c r="D211" s="28"/>
      <c r="E211" s="28"/>
      <c r="F211" s="28"/>
      <c r="G211" s="28"/>
      <c r="H211" s="28"/>
    </row>
    <row r="212" spans="2:8" ht="13.5" thickBot="1">
      <c r="B212" s="24" t="s">
        <v>13</v>
      </c>
      <c r="C212" s="30">
        <f aca="true" t="shared" si="33" ref="C212:H212">+C207+C201</f>
        <v>933007</v>
      </c>
      <c r="D212" s="30">
        <f t="shared" si="33"/>
        <v>957798</v>
      </c>
      <c r="E212" s="30">
        <f t="shared" si="33"/>
        <v>214596</v>
      </c>
      <c r="F212" s="30">
        <f t="shared" si="33"/>
        <v>466043</v>
      </c>
      <c r="G212" s="30">
        <f t="shared" si="33"/>
        <v>720288</v>
      </c>
      <c r="H212" s="30">
        <f t="shared" si="33"/>
        <v>0</v>
      </c>
    </row>
    <row r="213" spans="2:8" ht="13.5" thickBot="1">
      <c r="B213" s="6"/>
      <c r="C213" s="5"/>
      <c r="D213" s="5"/>
      <c r="E213" s="5"/>
      <c r="F213" s="5"/>
      <c r="G213" s="5"/>
      <c r="H213" s="5"/>
    </row>
    <row r="214" spans="2:8" ht="13.5" thickBot="1">
      <c r="B214" s="6" t="s">
        <v>14</v>
      </c>
      <c r="C214" s="8">
        <f aca="true" t="shared" si="34" ref="C214:H214">SUM(C23,C42,C61,C80,C99,C118,C137,C156,C175,C194)</f>
        <v>28</v>
      </c>
      <c r="D214" s="8">
        <f t="shared" si="34"/>
        <v>28</v>
      </c>
      <c r="E214" s="8">
        <f t="shared" si="34"/>
        <v>28</v>
      </c>
      <c r="F214" s="8">
        <f t="shared" si="34"/>
        <v>28</v>
      </c>
      <c r="G214" s="8">
        <f t="shared" si="34"/>
        <v>28</v>
      </c>
      <c r="H214" s="8">
        <f t="shared" si="34"/>
        <v>0</v>
      </c>
    </row>
    <row r="215" ht="15">
      <c r="B215" s="9"/>
    </row>
  </sheetData>
  <sheetProtection/>
  <mergeCells count="37">
    <mergeCell ref="B6:H6"/>
    <mergeCell ref="C7:C9"/>
    <mergeCell ref="C198:C200"/>
    <mergeCell ref="D64:D66"/>
    <mergeCell ref="B82:H82"/>
    <mergeCell ref="C83:C85"/>
    <mergeCell ref="D83:D85"/>
    <mergeCell ref="B101:H101"/>
    <mergeCell ref="C102:C104"/>
    <mergeCell ref="D102:D104"/>
    <mergeCell ref="C159:C161"/>
    <mergeCell ref="D159:D161"/>
    <mergeCell ref="B177:H177"/>
    <mergeCell ref="C178:C180"/>
    <mergeCell ref="D178:D180"/>
    <mergeCell ref="D198:D200"/>
    <mergeCell ref="B195:H195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B3:H3"/>
    <mergeCell ref="B4:H4"/>
    <mergeCell ref="B5:H5"/>
    <mergeCell ref="D7:D9"/>
    <mergeCell ref="B158:H158"/>
    <mergeCell ref="B197:H197"/>
    <mergeCell ref="B25:H25"/>
    <mergeCell ref="C26:C28"/>
    <mergeCell ref="D26:D28"/>
    <mergeCell ref="B44:H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User</cp:lastModifiedBy>
  <cp:lastPrinted>2023-03-13T12:20:44Z</cp:lastPrinted>
  <dcterms:created xsi:type="dcterms:W3CDTF">2016-04-01T09:51:31Z</dcterms:created>
  <dcterms:modified xsi:type="dcterms:W3CDTF">2023-10-31T14:40:23Z</dcterms:modified>
  <cp:category/>
  <cp:version/>
  <cp:contentType/>
  <cp:contentStatus/>
</cp:coreProperties>
</file>